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Gusev\Gusev2021\didatica2021\4310256\calorimetria\"/>
    </mc:Choice>
  </mc:AlternateContent>
  <bookViews>
    <workbookView xWindow="0" yWindow="0" windowWidth="20385" windowHeight="8355"/>
  </bookViews>
  <sheets>
    <sheet name="Plan1" sheetId="1" r:id="rId1"/>
  </sheets>
  <calcPr calcId="152511"/>
  <fileRecoveryPr repairLoad="1"/>
</workbook>
</file>

<file path=xl/calcChain.xml><?xml version="1.0" encoding="utf-8"?>
<calcChain xmlns="http://schemas.openxmlformats.org/spreadsheetml/2006/main">
  <c r="H6" i="1" l="1"/>
  <c r="E21" i="1"/>
  <c r="D21" i="1"/>
  <c r="G21" i="1" s="1"/>
  <c r="G20" i="1"/>
  <c r="E20" i="1"/>
  <c r="D20" i="1"/>
  <c r="F20" i="1" s="1"/>
  <c r="G19" i="1"/>
  <c r="F19" i="1"/>
  <c r="E19" i="1"/>
  <c r="D19" i="1"/>
  <c r="H19" i="1" s="1"/>
  <c r="F18" i="1"/>
  <c r="E18" i="1"/>
  <c r="D18" i="1"/>
  <c r="H18" i="1" s="1"/>
  <c r="E17" i="1"/>
  <c r="D17" i="1"/>
  <c r="G17" i="1" s="1"/>
  <c r="G16" i="1"/>
  <c r="E16" i="1"/>
  <c r="D16" i="1"/>
  <c r="F16" i="1" s="1"/>
  <c r="G15" i="1"/>
  <c r="F15" i="1"/>
  <c r="E15" i="1"/>
  <c r="D15" i="1"/>
  <c r="H15" i="1" s="1"/>
  <c r="F14" i="1"/>
  <c r="E14" i="1"/>
  <c r="D14" i="1"/>
  <c r="H14" i="1" s="1"/>
  <c r="E13" i="1"/>
  <c r="D13" i="1"/>
  <c r="G13" i="1" s="1"/>
  <c r="G12" i="1"/>
  <c r="E12" i="1"/>
  <c r="D12" i="1"/>
  <c r="F12" i="1" s="1"/>
  <c r="G11" i="1"/>
  <c r="F11" i="1"/>
  <c r="E11" i="1"/>
  <c r="D11" i="1"/>
  <c r="H11" i="1" s="1"/>
  <c r="F10" i="1"/>
  <c r="E10" i="1"/>
  <c r="D10" i="1"/>
  <c r="H10" i="1" s="1"/>
  <c r="E9" i="1"/>
  <c r="D9" i="1"/>
  <c r="G9" i="1" s="1"/>
  <c r="G8" i="1"/>
  <c r="E8" i="1"/>
  <c r="D8" i="1"/>
  <c r="F8" i="1" s="1"/>
  <c r="G7" i="1"/>
  <c r="F7" i="1"/>
  <c r="E7" i="1"/>
  <c r="D7" i="1"/>
  <c r="H7" i="1" s="1"/>
  <c r="F6" i="1"/>
  <c r="E6" i="1"/>
  <c r="D6" i="1"/>
  <c r="G6" i="1" s="1"/>
  <c r="H5" i="1"/>
  <c r="E5" i="1"/>
  <c r="D5" i="1"/>
  <c r="G5" i="1" s="1"/>
  <c r="G4" i="1"/>
  <c r="E4" i="1"/>
  <c r="D4" i="1"/>
  <c r="F4" i="1" s="1"/>
  <c r="G3" i="1"/>
  <c r="F3" i="1"/>
  <c r="E3" i="1"/>
  <c r="D3" i="1"/>
  <c r="H3" i="1" s="1"/>
  <c r="F2" i="1"/>
  <c r="E2" i="1"/>
  <c r="E23" i="1" s="1"/>
  <c r="D2" i="1"/>
  <c r="H2" i="1" s="1"/>
  <c r="H16" i="1" l="1"/>
  <c r="H20" i="1"/>
  <c r="D23" i="1"/>
  <c r="G2" i="1"/>
  <c r="F5" i="1"/>
  <c r="F23" i="1" s="1"/>
  <c r="F9" i="1"/>
  <c r="G10" i="1"/>
  <c r="F13" i="1"/>
  <c r="G14" i="1"/>
  <c r="F17" i="1"/>
  <c r="G18" i="1"/>
  <c r="F21" i="1"/>
  <c r="H9" i="1"/>
  <c r="H13" i="1"/>
  <c r="H17" i="1"/>
  <c r="H21" i="1"/>
  <c r="H4" i="1"/>
  <c r="H23" i="1" s="1"/>
  <c r="H8" i="1"/>
  <c r="H12" i="1"/>
  <c r="G23" i="1" l="1"/>
  <c r="I23" i="1"/>
  <c r="B23" i="1" s="1"/>
  <c r="C23" i="1" l="1"/>
  <c r="I15" i="1" s="1"/>
  <c r="J15" i="1" s="1"/>
  <c r="I21" i="1" l="1"/>
  <c r="J21" i="1" s="1"/>
  <c r="I14" i="1"/>
  <c r="J14" i="1" s="1"/>
  <c r="I19" i="1"/>
  <c r="J19" i="1" s="1"/>
  <c r="I4" i="1"/>
  <c r="J4" i="1" s="1"/>
  <c r="I18" i="1"/>
  <c r="J18" i="1" s="1"/>
  <c r="I13" i="1"/>
  <c r="J13" i="1" s="1"/>
  <c r="I6" i="1"/>
  <c r="J6" i="1" s="1"/>
  <c r="I5" i="1"/>
  <c r="J5" i="1" s="1"/>
  <c r="I11" i="1"/>
  <c r="J11" i="1" s="1"/>
  <c r="I16" i="1"/>
  <c r="J16" i="1" s="1"/>
  <c r="I3" i="1"/>
  <c r="J3" i="1" s="1"/>
  <c r="I2" i="1"/>
  <c r="J2" i="1" s="1"/>
  <c r="I20" i="1"/>
  <c r="J20" i="1" s="1"/>
  <c r="I7" i="1"/>
  <c r="J7" i="1" s="1"/>
  <c r="I8" i="1"/>
  <c r="J8" i="1" s="1"/>
  <c r="I17" i="1"/>
  <c r="J17" i="1" s="1"/>
  <c r="I12" i="1"/>
  <c r="J12" i="1" s="1"/>
  <c r="I10" i="1"/>
  <c r="J10" i="1" s="1"/>
  <c r="I9" i="1"/>
  <c r="J9" i="1" s="1"/>
  <c r="J23" i="1" l="1"/>
</calcChain>
</file>

<file path=xl/sharedStrings.xml><?xml version="1.0" encoding="utf-8"?>
<sst xmlns="http://schemas.openxmlformats.org/spreadsheetml/2006/main" count="19" uniqueCount="19">
  <si>
    <t>t(s)</t>
  </si>
  <si>
    <r>
      <rPr>
        <sz val="11"/>
        <color theme="1"/>
        <rFont val="Calibri"/>
        <charset val="134"/>
        <scheme val="minor"/>
      </rPr>
      <t>T(</t>
    </r>
    <r>
      <rPr>
        <vertAlign val="superscript"/>
        <sz val="11"/>
        <color theme="1"/>
        <rFont val="Calibri"/>
        <charset val="134"/>
        <scheme val="minor"/>
      </rPr>
      <t>0</t>
    </r>
    <r>
      <rPr>
        <sz val="11"/>
        <color theme="1"/>
        <rFont val="Calibri"/>
        <charset val="134"/>
        <scheme val="minor"/>
      </rPr>
      <t xml:space="preserve"> C)</t>
    </r>
  </si>
  <si>
    <r>
      <rPr>
        <sz val="12"/>
        <color theme="1"/>
        <rFont val="Symbol"/>
        <charset val="2"/>
      </rPr>
      <t>s</t>
    </r>
    <r>
      <rPr>
        <vertAlign val="subscript"/>
        <sz val="12"/>
        <color theme="1"/>
        <rFont val="Calibri"/>
        <charset val="134"/>
        <scheme val="minor"/>
      </rPr>
      <t>T</t>
    </r>
  </si>
  <si>
    <r>
      <rPr>
        <sz val="11"/>
        <color theme="1"/>
        <rFont val="Calibri"/>
        <charset val="134"/>
        <scheme val="minor"/>
      </rPr>
      <t>1/</t>
    </r>
    <r>
      <rPr>
        <sz val="11"/>
        <color theme="1"/>
        <rFont val="Symbol"/>
        <charset val="2"/>
      </rPr>
      <t>s</t>
    </r>
    <r>
      <rPr>
        <vertAlign val="superscript"/>
        <sz val="11"/>
        <color theme="1"/>
        <rFont val="Symbol"/>
        <charset val="2"/>
      </rPr>
      <t>2</t>
    </r>
    <r>
      <rPr>
        <vertAlign val="subscript"/>
        <sz val="11"/>
        <color theme="1"/>
        <rFont val="Calibri"/>
        <charset val="134"/>
        <scheme val="minor"/>
      </rPr>
      <t>T</t>
    </r>
  </si>
  <si>
    <r>
      <rPr>
        <sz val="11"/>
        <color theme="1"/>
        <rFont val="Calibri"/>
        <charset val="134"/>
        <scheme val="minor"/>
      </rPr>
      <t>t/</t>
    </r>
    <r>
      <rPr>
        <sz val="11"/>
        <color theme="1"/>
        <rFont val="Symbol"/>
        <charset val="2"/>
      </rPr>
      <t>s</t>
    </r>
    <r>
      <rPr>
        <vertAlign val="superscript"/>
        <sz val="11"/>
        <color theme="1"/>
        <rFont val="Symbol"/>
        <charset val="2"/>
      </rPr>
      <t>2</t>
    </r>
    <r>
      <rPr>
        <vertAlign val="subscript"/>
        <sz val="11"/>
        <color theme="1"/>
        <rFont val="Calibri"/>
        <charset val="134"/>
        <scheme val="minor"/>
      </rPr>
      <t>T</t>
    </r>
  </si>
  <si>
    <r>
      <rPr>
        <sz val="11"/>
        <color theme="1"/>
        <rFont val="Calibri"/>
        <charset val="134"/>
        <scheme val="minor"/>
      </rPr>
      <t>T/</t>
    </r>
    <r>
      <rPr>
        <sz val="11"/>
        <color theme="1"/>
        <rFont val="Symbol"/>
        <charset val="2"/>
      </rPr>
      <t>s</t>
    </r>
    <r>
      <rPr>
        <vertAlign val="superscript"/>
        <sz val="11"/>
        <color theme="1"/>
        <rFont val="Symbol"/>
        <charset val="2"/>
      </rPr>
      <t>2</t>
    </r>
    <r>
      <rPr>
        <vertAlign val="subscript"/>
        <sz val="11"/>
        <color theme="1"/>
        <rFont val="Calibri"/>
        <charset val="134"/>
        <scheme val="minor"/>
      </rPr>
      <t>T</t>
    </r>
  </si>
  <si>
    <r>
      <rPr>
        <sz val="11"/>
        <color theme="1"/>
        <rFont val="Calibri"/>
        <charset val="134"/>
        <scheme val="minor"/>
      </rPr>
      <t>t</t>
    </r>
    <r>
      <rPr>
        <vertAlign val="super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/</t>
    </r>
    <r>
      <rPr>
        <sz val="11"/>
        <color theme="1"/>
        <rFont val="Symbol"/>
        <charset val="2"/>
      </rPr>
      <t>s</t>
    </r>
    <r>
      <rPr>
        <vertAlign val="superscript"/>
        <sz val="11"/>
        <color theme="1"/>
        <rFont val="Symbol"/>
        <charset val="2"/>
      </rPr>
      <t>2</t>
    </r>
    <r>
      <rPr>
        <vertAlign val="subscript"/>
        <sz val="11"/>
        <color theme="1"/>
        <rFont val="Calibri"/>
        <charset val="134"/>
        <scheme val="minor"/>
      </rPr>
      <t>T</t>
    </r>
  </si>
  <si>
    <r>
      <rPr>
        <sz val="11"/>
        <color theme="1"/>
        <rFont val="Calibri"/>
        <charset val="134"/>
        <scheme val="minor"/>
      </rPr>
      <t>Tt/</t>
    </r>
    <r>
      <rPr>
        <sz val="11"/>
        <color theme="1"/>
        <rFont val="Symbol"/>
        <charset val="2"/>
      </rPr>
      <t>s</t>
    </r>
    <r>
      <rPr>
        <vertAlign val="superscript"/>
        <sz val="11"/>
        <color theme="1"/>
        <rFont val="Symbol"/>
        <charset val="2"/>
      </rPr>
      <t>2</t>
    </r>
    <r>
      <rPr>
        <vertAlign val="subscript"/>
        <sz val="11"/>
        <color theme="1"/>
        <rFont val="Calibri"/>
        <charset val="134"/>
        <scheme val="minor"/>
      </rPr>
      <t>T</t>
    </r>
  </si>
  <si>
    <r>
      <rPr>
        <sz val="11"/>
        <color theme="1"/>
        <rFont val="Calibri"/>
        <charset val="134"/>
        <scheme val="minor"/>
      </rPr>
      <t>T</t>
    </r>
    <r>
      <rPr>
        <vertAlign val="subscript"/>
        <sz val="11"/>
        <color theme="1"/>
        <rFont val="Calibri"/>
        <charset val="134"/>
        <scheme val="minor"/>
      </rPr>
      <t xml:space="preserve">calc  </t>
    </r>
    <r>
      <rPr>
        <sz val="11"/>
        <color theme="1"/>
        <rFont val="Calibri"/>
        <charset val="134"/>
        <scheme val="minor"/>
      </rPr>
      <t>(</t>
    </r>
    <r>
      <rPr>
        <vertAlign val="superscript"/>
        <sz val="11"/>
        <color theme="1"/>
        <rFont val="Calibri"/>
        <charset val="134"/>
        <scheme val="minor"/>
      </rPr>
      <t>0</t>
    </r>
    <r>
      <rPr>
        <sz val="11"/>
        <color theme="1"/>
        <rFont val="Calibri"/>
        <charset val="134"/>
        <scheme val="minor"/>
      </rPr>
      <t xml:space="preserve"> C)</t>
    </r>
  </si>
  <si>
    <r>
      <rPr>
        <sz val="11"/>
        <color theme="1"/>
        <rFont val="Calibri"/>
        <charset val="134"/>
        <scheme val="minor"/>
      </rPr>
      <t>[(T-T</t>
    </r>
    <r>
      <rPr>
        <vertAlign val="subscript"/>
        <sz val="11"/>
        <color theme="1"/>
        <rFont val="Calibri"/>
        <charset val="134"/>
        <scheme val="minor"/>
      </rPr>
      <t xml:space="preserve">calc </t>
    </r>
    <r>
      <rPr>
        <sz val="11"/>
        <color theme="1"/>
        <rFont val="Calibri"/>
        <charset val="134"/>
        <scheme val="minor"/>
      </rPr>
      <t>)/</t>
    </r>
    <r>
      <rPr>
        <sz val="11"/>
        <color theme="1"/>
        <rFont val="Symbol"/>
        <charset val="2"/>
      </rPr>
      <t>s</t>
    </r>
    <r>
      <rPr>
        <vertAlign val="subscript"/>
        <sz val="11"/>
        <color theme="1"/>
        <rFont val="Symbol"/>
        <charset val="2"/>
      </rPr>
      <t xml:space="preserve">T  </t>
    </r>
    <r>
      <rPr>
        <sz val="11"/>
        <color theme="1"/>
        <rFont val="Symbol"/>
        <charset val="2"/>
      </rPr>
      <t>]</t>
    </r>
    <r>
      <rPr>
        <vertAlign val="superscript"/>
        <sz val="11"/>
        <color theme="1"/>
        <rFont val="Symbol"/>
        <charset val="2"/>
      </rPr>
      <t>2</t>
    </r>
  </si>
  <si>
    <t>a</t>
  </si>
  <si>
    <t>b</t>
  </si>
  <si>
    <r>
      <rPr>
        <sz val="14"/>
        <color theme="1"/>
        <rFont val="Calibri"/>
        <charset val="134"/>
        <scheme val="minor"/>
      </rPr>
      <t>S</t>
    </r>
    <r>
      <rPr>
        <vertAlign val="subscript"/>
        <sz val="14"/>
        <color theme="1"/>
        <rFont val="Symbol"/>
        <charset val="2"/>
      </rPr>
      <t>s</t>
    </r>
  </si>
  <si>
    <r>
      <rPr>
        <sz val="14"/>
        <color theme="1"/>
        <rFont val="Calibri"/>
        <charset val="134"/>
        <scheme val="minor"/>
      </rPr>
      <t>S</t>
    </r>
    <r>
      <rPr>
        <vertAlign val="subscript"/>
        <sz val="14"/>
        <color theme="1"/>
        <rFont val="Calibri"/>
        <charset val="134"/>
        <scheme val="minor"/>
      </rPr>
      <t>t</t>
    </r>
  </si>
  <si>
    <r>
      <rPr>
        <sz val="14"/>
        <color theme="1"/>
        <rFont val="Calibri"/>
        <charset val="134"/>
        <scheme val="minor"/>
      </rPr>
      <t>S</t>
    </r>
    <r>
      <rPr>
        <vertAlign val="subscript"/>
        <sz val="14"/>
        <color theme="1"/>
        <rFont val="Calibri"/>
        <charset val="134"/>
        <scheme val="minor"/>
      </rPr>
      <t>T</t>
    </r>
  </si>
  <si>
    <r>
      <rPr>
        <sz val="14"/>
        <color theme="1"/>
        <rFont val="Calibri"/>
        <charset val="134"/>
        <scheme val="minor"/>
      </rPr>
      <t xml:space="preserve">S </t>
    </r>
    <r>
      <rPr>
        <vertAlign val="subscript"/>
        <sz val="14"/>
        <color theme="1"/>
        <rFont val="Calibri"/>
        <charset val="134"/>
        <scheme val="minor"/>
      </rPr>
      <t>t</t>
    </r>
    <r>
      <rPr>
        <vertAlign val="superscript"/>
        <sz val="14"/>
        <color theme="1"/>
        <rFont val="Calibri"/>
        <charset val="134"/>
        <scheme val="minor"/>
      </rPr>
      <t>2</t>
    </r>
  </si>
  <si>
    <r>
      <rPr>
        <sz val="14"/>
        <color theme="1"/>
        <rFont val="Calibri"/>
        <charset val="134"/>
        <scheme val="minor"/>
      </rPr>
      <t>S</t>
    </r>
    <r>
      <rPr>
        <vertAlign val="subscript"/>
        <sz val="14"/>
        <color theme="1"/>
        <rFont val="Calibri"/>
        <charset val="134"/>
        <scheme val="minor"/>
      </rPr>
      <t>Tt</t>
    </r>
  </si>
  <si>
    <t>D</t>
  </si>
  <si>
    <r>
      <rPr>
        <sz val="14"/>
        <color theme="1"/>
        <rFont val="Calibri"/>
        <charset val="134"/>
        <scheme val="minor"/>
      </rPr>
      <t>S</t>
    </r>
    <r>
      <rPr>
        <vertAlign val="subscript"/>
        <sz val="14"/>
        <color theme="1"/>
        <rFont val="Symbol"/>
        <charset val="2"/>
      </rPr>
      <t xml:space="preserve">c </t>
    </r>
    <r>
      <rPr>
        <vertAlign val="superscript"/>
        <sz val="14"/>
        <color theme="1"/>
        <rFont val="Symbol"/>
        <charset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</si>
</sst>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sz val="14"/>
      <color theme="1"/>
      <name val="Symbol"/>
      <charset val="2"/>
    </font>
    <font>
      <vertAlign val="superscript"/>
      <sz val="11"/>
      <color theme="1"/>
      <name val="Calibri"/>
      <charset val="134"/>
      <scheme val="minor"/>
    </font>
    <font>
      <sz val="12"/>
      <color theme="1"/>
      <name val="Symbol"/>
      <charset val="2"/>
    </font>
    <font>
      <vertAlign val="subscript"/>
      <sz val="12"/>
      <color theme="1"/>
      <name val="Calibri"/>
      <charset val="134"/>
      <scheme val="minor"/>
    </font>
    <font>
      <sz val="11"/>
      <color theme="1"/>
      <name val="Symbol"/>
      <charset val="2"/>
    </font>
    <font>
      <vertAlign val="superscript"/>
      <sz val="11"/>
      <color theme="1"/>
      <name val="Symbol"/>
      <charset val="2"/>
    </font>
    <font>
      <vertAlign val="subscript"/>
      <sz val="11"/>
      <color theme="1"/>
      <name val="Calibri"/>
      <charset val="134"/>
      <scheme val="minor"/>
    </font>
    <font>
      <vertAlign val="subscript"/>
      <sz val="11"/>
      <color theme="1"/>
      <name val="Symbol"/>
      <charset val="2"/>
    </font>
    <font>
      <vertAlign val="subscript"/>
      <sz val="14"/>
      <color theme="1"/>
      <name val="Symbol"/>
      <charset val="2"/>
    </font>
    <font>
      <vertAlign val="subscript"/>
      <sz val="14"/>
      <color theme="1"/>
      <name val="Calibri"/>
      <charset val="134"/>
      <scheme val="minor"/>
    </font>
    <font>
      <vertAlign val="superscript"/>
      <sz val="14"/>
      <color theme="1"/>
      <name val="Calibri"/>
      <charset val="134"/>
      <scheme val="minor"/>
    </font>
    <font>
      <vertAlign val="superscript"/>
      <sz val="14"/>
      <color theme="1"/>
      <name val="Symbol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11" sqref="F11"/>
    </sheetView>
  </sheetViews>
  <sheetFormatPr defaultColWidth="9" defaultRowHeight="15"/>
  <cols>
    <col min="1" max="8" width="9.140625" style="1"/>
    <col min="9" max="9" width="11" style="1" customWidth="1"/>
    <col min="10" max="10" width="15" style="1" customWidth="1"/>
  </cols>
  <sheetData>
    <row r="1" spans="1:10" ht="18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1">
        <v>0</v>
      </c>
      <c r="B2" s="1">
        <v>5</v>
      </c>
      <c r="C2" s="1">
        <v>1</v>
      </c>
      <c r="D2" s="1">
        <f t="shared" ref="D2:D21" si="0">1/C2^2</f>
        <v>1</v>
      </c>
      <c r="E2" s="1">
        <f t="shared" ref="E2:E21" si="1">A2/C2^2</f>
        <v>0</v>
      </c>
      <c r="F2" s="1">
        <f t="shared" ref="F2:F21" si="2">B2*D2</f>
        <v>5</v>
      </c>
      <c r="G2" s="1">
        <f t="shared" ref="G2:G21" si="3">(A2^2)*D2</f>
        <v>0</v>
      </c>
      <c r="H2" s="1">
        <f>D2*A2*B2</f>
        <v>0</v>
      </c>
      <c r="I2" s="1">
        <f>B23*A2+C23</f>
        <v>4.4285714285714288</v>
      </c>
      <c r="J2" s="1">
        <f t="shared" ref="J2:J21" si="4">((B2-I2)/C2)^2</f>
        <v>0.32653061224489766</v>
      </c>
    </row>
    <row r="3" spans="1:10">
      <c r="A3" s="1">
        <v>100</v>
      </c>
      <c r="B3" s="1">
        <v>10</v>
      </c>
      <c r="C3" s="1">
        <v>1</v>
      </c>
      <c r="D3" s="1">
        <f t="shared" si="0"/>
        <v>1</v>
      </c>
      <c r="E3" s="1">
        <f t="shared" si="1"/>
        <v>100</v>
      </c>
      <c r="F3" s="1">
        <f t="shared" si="2"/>
        <v>10</v>
      </c>
      <c r="G3" s="1">
        <f t="shared" si="3"/>
        <v>10000</v>
      </c>
      <c r="H3" s="1">
        <f>D3*A3*B3</f>
        <v>1000</v>
      </c>
      <c r="I3" s="1">
        <f>B23*A3+C23</f>
        <v>9.4887218045112789</v>
      </c>
      <c r="J3" s="1">
        <f t="shared" si="4"/>
        <v>0.26140539318220291</v>
      </c>
    </row>
    <row r="4" spans="1:10">
      <c r="A4" s="1">
        <v>200</v>
      </c>
      <c r="B4" s="1">
        <v>15</v>
      </c>
      <c r="C4" s="1">
        <v>1</v>
      </c>
      <c r="D4" s="1">
        <f t="shared" si="0"/>
        <v>1</v>
      </c>
      <c r="E4" s="1">
        <f t="shared" si="1"/>
        <v>200</v>
      </c>
      <c r="F4" s="1">
        <f t="shared" si="2"/>
        <v>15</v>
      </c>
      <c r="G4" s="1">
        <f t="shared" si="3"/>
        <v>40000</v>
      </c>
      <c r="H4" s="1">
        <f>D4*A4*B4</f>
        <v>3000</v>
      </c>
      <c r="I4" s="1">
        <f>B23*A4+C23</f>
        <v>14.548872180451127</v>
      </c>
      <c r="J4" s="1">
        <f t="shared" si="4"/>
        <v>0.20351630957092037</v>
      </c>
    </row>
    <row r="5" spans="1:10">
      <c r="A5" s="1">
        <v>300</v>
      </c>
      <c r="B5" s="1">
        <v>20</v>
      </c>
      <c r="C5" s="1">
        <v>1</v>
      </c>
      <c r="D5" s="1">
        <f t="shared" si="0"/>
        <v>1</v>
      </c>
      <c r="E5" s="1">
        <f t="shared" si="1"/>
        <v>300</v>
      </c>
      <c r="F5" s="1">
        <f t="shared" si="2"/>
        <v>20</v>
      </c>
      <c r="G5" s="1">
        <f t="shared" si="3"/>
        <v>90000</v>
      </c>
      <c r="H5" s="1">
        <f>D6*A6*B6</f>
        <v>10000</v>
      </c>
      <c r="I5" s="1">
        <f>B23*A5+C23</f>
        <v>19.609022556390975</v>
      </c>
      <c r="J5" s="1">
        <f t="shared" si="4"/>
        <v>0.15286336141104795</v>
      </c>
    </row>
    <row r="6" spans="1:10">
      <c r="A6" s="1">
        <v>400</v>
      </c>
      <c r="B6" s="1">
        <v>25</v>
      </c>
      <c r="C6" s="1">
        <v>1</v>
      </c>
      <c r="D6" s="1">
        <f t="shared" si="0"/>
        <v>1</v>
      </c>
      <c r="E6" s="1">
        <f t="shared" si="1"/>
        <v>400</v>
      </c>
      <c r="F6" s="1">
        <f t="shared" si="2"/>
        <v>25</v>
      </c>
      <c r="G6" s="1">
        <f t="shared" si="3"/>
        <v>160000</v>
      </c>
      <c r="H6" s="1">
        <f>D6*A6*B6</f>
        <v>10000</v>
      </c>
      <c r="I6" s="1">
        <f>B23*A6+C23</f>
        <v>24.669172932330824</v>
      </c>
      <c r="J6" s="1">
        <f t="shared" si="4"/>
        <v>0.10944654870258572</v>
      </c>
    </row>
    <row r="7" spans="1:10">
      <c r="A7" s="1">
        <v>500</v>
      </c>
      <c r="B7" s="1">
        <v>30</v>
      </c>
      <c r="C7" s="1">
        <v>1</v>
      </c>
      <c r="D7" s="1">
        <f t="shared" si="0"/>
        <v>1</v>
      </c>
      <c r="E7" s="1">
        <f t="shared" si="1"/>
        <v>500</v>
      </c>
      <c r="F7" s="1">
        <f t="shared" si="2"/>
        <v>30</v>
      </c>
      <c r="G7" s="1">
        <f t="shared" si="3"/>
        <v>250000</v>
      </c>
      <c r="H7" s="1">
        <f t="shared" ref="H7:H21" si="5">D7*A7*B7</f>
        <v>15000</v>
      </c>
      <c r="I7" s="1">
        <f>B23*A7+C23</f>
        <v>29.729323308270679</v>
      </c>
      <c r="J7" s="1">
        <f t="shared" si="4"/>
        <v>7.326587144552979E-2</v>
      </c>
    </row>
    <row r="8" spans="1:10">
      <c r="A8" s="1">
        <v>600</v>
      </c>
      <c r="B8" s="1">
        <v>35</v>
      </c>
      <c r="C8" s="1">
        <v>1</v>
      </c>
      <c r="D8" s="1">
        <f t="shared" si="0"/>
        <v>1</v>
      </c>
      <c r="E8" s="1">
        <f t="shared" si="1"/>
        <v>600</v>
      </c>
      <c r="F8" s="1">
        <f t="shared" si="2"/>
        <v>35</v>
      </c>
      <c r="G8" s="1">
        <f t="shared" si="3"/>
        <v>360000</v>
      </c>
      <c r="H8" s="1">
        <f t="shared" si="5"/>
        <v>21000</v>
      </c>
      <c r="I8" s="1">
        <f>B23*A8+C23</f>
        <v>34.789473684210527</v>
      </c>
      <c r="J8" s="1">
        <f t="shared" si="4"/>
        <v>4.4321329639888725E-2</v>
      </c>
    </row>
    <row r="9" spans="1:10">
      <c r="A9" s="1">
        <v>700</v>
      </c>
      <c r="B9" s="1">
        <v>40</v>
      </c>
      <c r="C9" s="1">
        <v>1</v>
      </c>
      <c r="D9" s="1">
        <f t="shared" si="0"/>
        <v>1</v>
      </c>
      <c r="E9" s="1">
        <f t="shared" si="1"/>
        <v>700</v>
      </c>
      <c r="F9" s="1">
        <f t="shared" si="2"/>
        <v>40</v>
      </c>
      <c r="G9" s="1">
        <f t="shared" si="3"/>
        <v>490000</v>
      </c>
      <c r="H9" s="1">
        <f t="shared" si="5"/>
        <v>28000</v>
      </c>
      <c r="I9" s="1">
        <f>B23*A9+C23</f>
        <v>39.849624060150376</v>
      </c>
      <c r="J9" s="1">
        <f t="shared" si="4"/>
        <v>2.2612923285657817E-2</v>
      </c>
    </row>
    <row r="10" spans="1:10">
      <c r="A10" s="1">
        <v>800</v>
      </c>
      <c r="B10" s="1">
        <v>45</v>
      </c>
      <c r="C10" s="1">
        <v>1</v>
      </c>
      <c r="D10" s="1">
        <f t="shared" si="0"/>
        <v>1</v>
      </c>
      <c r="E10" s="1">
        <f t="shared" si="1"/>
        <v>800</v>
      </c>
      <c r="F10" s="1">
        <f t="shared" si="2"/>
        <v>45</v>
      </c>
      <c r="G10" s="1">
        <f t="shared" si="3"/>
        <v>640000</v>
      </c>
      <c r="H10" s="1">
        <f t="shared" si="5"/>
        <v>36000</v>
      </c>
      <c r="I10" s="1">
        <f>B23*A10+C23</f>
        <v>44.909774436090224</v>
      </c>
      <c r="J10" s="1">
        <f t="shared" si="4"/>
        <v>8.140652382837071E-3</v>
      </c>
    </row>
    <row r="11" spans="1:10">
      <c r="A11" s="1">
        <v>900</v>
      </c>
      <c r="B11" s="1">
        <v>50</v>
      </c>
      <c r="C11" s="1">
        <v>1</v>
      </c>
      <c r="D11" s="1">
        <f t="shared" si="0"/>
        <v>1</v>
      </c>
      <c r="E11" s="1">
        <f t="shared" si="1"/>
        <v>900</v>
      </c>
      <c r="F11" s="1">
        <f t="shared" si="2"/>
        <v>50</v>
      </c>
      <c r="G11" s="1">
        <f t="shared" si="3"/>
        <v>810000</v>
      </c>
      <c r="H11" s="1">
        <f t="shared" si="5"/>
        <v>45000</v>
      </c>
      <c r="I11" s="1">
        <f>B23*A11+C23</f>
        <v>49.969924812030072</v>
      </c>
      <c r="J11" s="1">
        <f t="shared" si="4"/>
        <v>9.0451693142648364E-4</v>
      </c>
    </row>
    <row r="12" spans="1:10">
      <c r="A12" s="1">
        <v>1000</v>
      </c>
      <c r="B12" s="1">
        <v>55</v>
      </c>
      <c r="C12" s="1">
        <v>1</v>
      </c>
      <c r="D12" s="1">
        <f t="shared" si="0"/>
        <v>1</v>
      </c>
      <c r="E12" s="1">
        <f t="shared" si="1"/>
        <v>1000</v>
      </c>
      <c r="F12" s="1">
        <f t="shared" si="2"/>
        <v>55</v>
      </c>
      <c r="G12" s="1">
        <f t="shared" si="3"/>
        <v>1000000</v>
      </c>
      <c r="H12" s="1">
        <f t="shared" si="5"/>
        <v>55000</v>
      </c>
      <c r="I12" s="1">
        <f>B23*A12+C23</f>
        <v>55.030075187969928</v>
      </c>
      <c r="J12" s="1">
        <f t="shared" si="4"/>
        <v>9.0451693142648364E-4</v>
      </c>
    </row>
    <row r="13" spans="1:10">
      <c r="A13" s="1">
        <v>1100</v>
      </c>
      <c r="B13" s="1">
        <v>60</v>
      </c>
      <c r="C13" s="1">
        <v>1</v>
      </c>
      <c r="D13" s="1">
        <f t="shared" si="0"/>
        <v>1</v>
      </c>
      <c r="E13" s="1">
        <f t="shared" si="1"/>
        <v>1100</v>
      </c>
      <c r="F13" s="1">
        <f t="shared" si="2"/>
        <v>60</v>
      </c>
      <c r="G13" s="1">
        <f t="shared" si="3"/>
        <v>1210000</v>
      </c>
      <c r="H13" s="1">
        <f t="shared" si="5"/>
        <v>66000</v>
      </c>
      <c r="I13" s="1">
        <f>B23*A13+C23</f>
        <v>60.090225563909776</v>
      </c>
      <c r="J13" s="1">
        <f t="shared" si="4"/>
        <v>8.140652382837071E-3</v>
      </c>
    </row>
    <row r="14" spans="1:10">
      <c r="A14" s="1">
        <v>1200</v>
      </c>
      <c r="B14" s="1">
        <v>65</v>
      </c>
      <c r="C14" s="1">
        <v>1</v>
      </c>
      <c r="D14" s="1">
        <f t="shared" si="0"/>
        <v>1</v>
      </c>
      <c r="E14" s="1">
        <f t="shared" si="1"/>
        <v>1200</v>
      </c>
      <c r="F14" s="1">
        <f t="shared" si="2"/>
        <v>65</v>
      </c>
      <c r="G14" s="1">
        <f t="shared" si="3"/>
        <v>1440000</v>
      </c>
      <c r="H14" s="1">
        <f t="shared" si="5"/>
        <v>78000</v>
      </c>
      <c r="I14" s="1">
        <f>B23*A14+C23</f>
        <v>65.150375939849624</v>
      </c>
      <c r="J14" s="1">
        <f t="shared" si="4"/>
        <v>2.2612923285657817E-2</v>
      </c>
    </row>
    <row r="15" spans="1:10">
      <c r="A15" s="1">
        <v>1300</v>
      </c>
      <c r="B15" s="1">
        <v>70</v>
      </c>
      <c r="C15" s="1">
        <v>1</v>
      </c>
      <c r="D15" s="1">
        <f t="shared" si="0"/>
        <v>1</v>
      </c>
      <c r="E15" s="1">
        <f t="shared" si="1"/>
        <v>1300</v>
      </c>
      <c r="F15" s="1">
        <f t="shared" si="2"/>
        <v>70</v>
      </c>
      <c r="G15" s="1">
        <f t="shared" si="3"/>
        <v>1690000</v>
      </c>
      <c r="H15" s="1">
        <f t="shared" si="5"/>
        <v>91000</v>
      </c>
      <c r="I15" s="1">
        <f>B23*A15+C23</f>
        <v>70.21052631578948</v>
      </c>
      <c r="J15" s="1">
        <f t="shared" si="4"/>
        <v>4.4321329639891716E-2</v>
      </c>
    </row>
    <row r="16" spans="1:10">
      <c r="A16" s="1">
        <v>1400</v>
      </c>
      <c r="B16" s="1">
        <v>75</v>
      </c>
      <c r="C16" s="1">
        <v>1</v>
      </c>
      <c r="D16" s="1">
        <f t="shared" si="0"/>
        <v>1</v>
      </c>
      <c r="E16" s="1">
        <f t="shared" si="1"/>
        <v>1400</v>
      </c>
      <c r="F16" s="1">
        <f t="shared" si="2"/>
        <v>75</v>
      </c>
      <c r="G16" s="1">
        <f t="shared" si="3"/>
        <v>1960000</v>
      </c>
      <c r="H16" s="1">
        <f t="shared" si="5"/>
        <v>105000</v>
      </c>
      <c r="I16" s="1">
        <f>B23*A16+C23</f>
        <v>75.270676691729321</v>
      </c>
      <c r="J16" s="1">
        <f t="shared" si="4"/>
        <v>7.326587144552979E-2</v>
      </c>
    </row>
    <row r="17" spans="1:10">
      <c r="A17" s="1">
        <v>1500</v>
      </c>
      <c r="B17" s="1">
        <v>80</v>
      </c>
      <c r="C17" s="1">
        <v>1</v>
      </c>
      <c r="D17" s="1">
        <f t="shared" si="0"/>
        <v>1</v>
      </c>
      <c r="E17" s="1">
        <f t="shared" si="1"/>
        <v>1500</v>
      </c>
      <c r="F17" s="1">
        <f t="shared" si="2"/>
        <v>80</v>
      </c>
      <c r="G17" s="1">
        <f t="shared" si="3"/>
        <v>2250000</v>
      </c>
      <c r="H17" s="1">
        <f t="shared" si="5"/>
        <v>120000</v>
      </c>
      <c r="I17" s="1">
        <f>B23*A17+C23</f>
        <v>80.330827067669176</v>
      </c>
      <c r="J17" s="1">
        <f t="shared" si="4"/>
        <v>0.10944654870258572</v>
      </c>
    </row>
    <row r="18" spans="1:10">
      <c r="A18" s="1">
        <v>1600</v>
      </c>
      <c r="B18" s="1">
        <v>85</v>
      </c>
      <c r="C18" s="1">
        <v>1</v>
      </c>
      <c r="D18" s="1">
        <f t="shared" si="0"/>
        <v>1</v>
      </c>
      <c r="E18" s="1">
        <f t="shared" si="1"/>
        <v>1600</v>
      </c>
      <c r="F18" s="1">
        <f t="shared" si="2"/>
        <v>85</v>
      </c>
      <c r="G18" s="1">
        <f t="shared" si="3"/>
        <v>2560000</v>
      </c>
      <c r="H18" s="1">
        <f t="shared" si="5"/>
        <v>136000</v>
      </c>
      <c r="I18" s="1">
        <f>B23*A18+C23</f>
        <v>85.390977443609017</v>
      </c>
      <c r="J18" s="1">
        <f t="shared" si="4"/>
        <v>0.1528633614110424</v>
      </c>
    </row>
    <row r="19" spans="1:10">
      <c r="A19" s="1">
        <v>1700</v>
      </c>
      <c r="B19" s="1">
        <v>90</v>
      </c>
      <c r="C19" s="1">
        <v>1</v>
      </c>
      <c r="D19" s="1">
        <f t="shared" si="0"/>
        <v>1</v>
      </c>
      <c r="E19" s="1">
        <f t="shared" si="1"/>
        <v>1700</v>
      </c>
      <c r="F19" s="1">
        <f t="shared" si="2"/>
        <v>90</v>
      </c>
      <c r="G19" s="1">
        <f t="shared" si="3"/>
        <v>2890000</v>
      </c>
      <c r="H19" s="1">
        <f t="shared" si="5"/>
        <v>153000</v>
      </c>
      <c r="I19" s="1">
        <f>B23*A19+C23</f>
        <v>90.451127819548873</v>
      </c>
      <c r="J19" s="1">
        <f t="shared" si="4"/>
        <v>0.20351630957092037</v>
      </c>
    </row>
    <row r="20" spans="1:10" ht="16.5" customHeight="1">
      <c r="A20" s="1">
        <v>1800</v>
      </c>
      <c r="B20" s="3">
        <v>95</v>
      </c>
      <c r="C20" s="3">
        <v>1</v>
      </c>
      <c r="D20" s="1">
        <f t="shared" si="0"/>
        <v>1</v>
      </c>
      <c r="E20" s="1">
        <f t="shared" si="1"/>
        <v>1800</v>
      </c>
      <c r="F20" s="1">
        <f t="shared" si="2"/>
        <v>95</v>
      </c>
      <c r="G20" s="1">
        <f t="shared" si="3"/>
        <v>3240000</v>
      </c>
      <c r="H20" s="1">
        <f t="shared" si="5"/>
        <v>171000</v>
      </c>
      <c r="I20" s="1">
        <f>B23*A20+C23</f>
        <v>95.511278195488714</v>
      </c>
      <c r="J20" s="1">
        <f t="shared" si="4"/>
        <v>0.26140539318219563</v>
      </c>
    </row>
    <row r="21" spans="1:10">
      <c r="A21" s="1">
        <v>1900</v>
      </c>
      <c r="B21" s="1">
        <v>100</v>
      </c>
      <c r="C21" s="1">
        <v>1</v>
      </c>
      <c r="D21" s="1">
        <f t="shared" si="0"/>
        <v>1</v>
      </c>
      <c r="E21" s="1">
        <f t="shared" si="1"/>
        <v>1900</v>
      </c>
      <c r="F21" s="1">
        <f t="shared" si="2"/>
        <v>100</v>
      </c>
      <c r="G21" s="1">
        <f t="shared" si="3"/>
        <v>3610000</v>
      </c>
      <c r="H21" s="1">
        <f t="shared" si="5"/>
        <v>190000</v>
      </c>
      <c r="I21" s="1">
        <f>B23*A21+C23</f>
        <v>100.57142857142857</v>
      </c>
      <c r="J21" s="1">
        <f t="shared" si="4"/>
        <v>0.32653061224489566</v>
      </c>
    </row>
    <row r="23" spans="1:10">
      <c r="B23" s="1">
        <f>(D23*H23-E23*F23)/I23</f>
        <v>5.0601503759398495E-2</v>
      </c>
      <c r="C23" s="1">
        <f>(G23*F23-E23*H23)/I23</f>
        <v>4.4285714285714288</v>
      </c>
      <c r="D23" s="1">
        <f>SUM(D2:D22)</f>
        <v>20</v>
      </c>
      <c r="E23" s="1">
        <f>SUM(E2:E22)</f>
        <v>19000</v>
      </c>
      <c r="F23" s="1">
        <f>SUM(F2:F22)</f>
        <v>1050</v>
      </c>
      <c r="G23" s="1">
        <f>SUM(G2:G22)</f>
        <v>24700000</v>
      </c>
      <c r="H23" s="1">
        <f>SUM(H2:H22)</f>
        <v>1334000</v>
      </c>
      <c r="I23" s="1">
        <f>D23*G23-(E23)^2</f>
        <v>133000000</v>
      </c>
      <c r="J23" s="1">
        <f>SUM(J2:J22)</f>
        <v>2.4060150375939773</v>
      </c>
    </row>
    <row r="24" spans="1:10" ht="21.75">
      <c r="B24" s="4" t="s">
        <v>10</v>
      </c>
      <c r="C24" s="4" t="s">
        <v>11</v>
      </c>
      <c r="D24" s="4" t="s">
        <v>12</v>
      </c>
      <c r="E24" s="4" t="s">
        <v>13</v>
      </c>
      <c r="F24" s="4" t="s">
        <v>14</v>
      </c>
      <c r="G24" s="4" t="s">
        <v>15</v>
      </c>
      <c r="H24" s="4" t="s">
        <v>16</v>
      </c>
      <c r="I24" s="5" t="s">
        <v>17</v>
      </c>
      <c r="J24" s="4" t="s">
        <v>18</v>
      </c>
    </row>
  </sheetData>
  <pageMargins left="0.51180555555555596" right="0.51180555555555596" top="0.78680555555555598" bottom="0.78680555555555598" header="0.31458333333333299" footer="0.314583333333332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gusev2</dc:creator>
  <cp:lastModifiedBy>gusev2</cp:lastModifiedBy>
  <dcterms:created xsi:type="dcterms:W3CDTF">2015-05-18T14:40:00Z</dcterms:created>
  <dcterms:modified xsi:type="dcterms:W3CDTF">2021-05-25T19:26:11Z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